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wq001\wq\ENG\SUBDIV\Circulars\DEQ 8 Draft 2015\"/>
    </mc:Choice>
  </mc:AlternateContent>
  <bookViews>
    <workbookView xWindow="8625" yWindow="90" windowWidth="16410" windowHeight="7755"/>
  </bookViews>
  <sheets>
    <sheet name="Storm Water" sheetId="1" r:id="rId1"/>
    <sheet name="Sheet1" sheetId="2" state="hidden" r:id="rId2"/>
  </sheets>
  <definedNames>
    <definedName name="_xlnm.Print_Area" localSheetId="0">'Storm Water'!$A$1:$Q$42</definedName>
    <definedName name="solver_adj" localSheetId="0" hidden="1">'Storm Water'!$D$35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'Storm Water'!$D$36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71027"/>
</workbook>
</file>

<file path=xl/calcChain.xml><?xml version="1.0" encoding="utf-8"?>
<calcChain xmlns="http://schemas.openxmlformats.org/spreadsheetml/2006/main">
  <c r="D28" i="1" l="1"/>
  <c r="F21" i="1" l="1"/>
  <c r="S34" i="1"/>
  <c r="S35" i="1"/>
  <c r="S33" i="1"/>
  <c r="P34" i="1"/>
  <c r="P35" i="1"/>
  <c r="P33" i="1"/>
  <c r="M34" i="1"/>
  <c r="M35" i="1"/>
  <c r="M33" i="1"/>
  <c r="J34" i="1"/>
  <c r="J35" i="1"/>
  <c r="J33" i="1"/>
  <c r="G34" i="1"/>
  <c r="G35" i="1"/>
  <c r="G33" i="1"/>
  <c r="S26" i="1"/>
  <c r="S27" i="1"/>
  <c r="S25" i="1"/>
  <c r="P26" i="1"/>
  <c r="P27" i="1"/>
  <c r="P25" i="1"/>
  <c r="M26" i="1"/>
  <c r="M27" i="1"/>
  <c r="M25" i="1"/>
  <c r="J26" i="1"/>
  <c r="J27" i="1"/>
  <c r="J25" i="1"/>
  <c r="G27" i="1"/>
  <c r="G26" i="1"/>
  <c r="G25" i="1"/>
  <c r="B26" i="1" l="1"/>
  <c r="B27" i="1"/>
  <c r="B25" i="1"/>
  <c r="B35" i="1" l="1"/>
  <c r="B34" i="1" l="1"/>
  <c r="B33" i="1"/>
  <c r="D19" i="1"/>
  <c r="D36" i="1" l="1"/>
  <c r="S28" i="1" l="1"/>
  <c r="S29" i="1" s="1"/>
  <c r="P28" i="1"/>
  <c r="P29" i="1" s="1"/>
  <c r="M28" i="1"/>
  <c r="M29" i="1" s="1"/>
  <c r="J28" i="1"/>
  <c r="J29" i="1" s="1"/>
  <c r="G28" i="1"/>
  <c r="G29" i="1" s="1"/>
  <c r="S36" i="1"/>
  <c r="S37" i="1" s="1"/>
  <c r="P36" i="1"/>
  <c r="P37" i="1" s="1"/>
  <c r="M36" i="1"/>
  <c r="M37" i="1" s="1"/>
  <c r="J36" i="1"/>
  <c r="J37" i="1" s="1"/>
  <c r="G36" i="1"/>
  <c r="G37" i="1" s="1"/>
  <c r="B28" i="1"/>
  <c r="B29" i="1" s="1"/>
  <c r="D29" i="1"/>
  <c r="D37" i="1"/>
  <c r="B36" i="1"/>
  <c r="B37" i="1" s="1"/>
  <c r="J39" i="1" l="1"/>
  <c r="F41" i="1" s="1"/>
  <c r="G39" i="1"/>
  <c r="S39" i="1"/>
  <c r="P39" i="1"/>
  <c r="M39" i="1"/>
</calcChain>
</file>

<file path=xl/sharedStrings.xml><?xml version="1.0" encoding="utf-8"?>
<sst xmlns="http://schemas.openxmlformats.org/spreadsheetml/2006/main" count="252" uniqueCount="106">
  <si>
    <t>Location</t>
  </si>
  <si>
    <t>Paved/hard surfaces</t>
  </si>
  <si>
    <t>Gravel surfaces</t>
  </si>
  <si>
    <t>Unimproved areas</t>
  </si>
  <si>
    <t>Lawn/landscaping</t>
  </si>
  <si>
    <t>Q=C*i*A</t>
  </si>
  <si>
    <t>acres</t>
  </si>
  <si>
    <t>inches</t>
  </si>
  <si>
    <t xml:space="preserve">Rational Method Co-Efficients (C) </t>
  </si>
  <si>
    <t>Gravel Area</t>
  </si>
  <si>
    <t>Unimproved Area</t>
  </si>
  <si>
    <t>Lawn/Landscaping</t>
  </si>
  <si>
    <t>Total Area/Lot Size</t>
  </si>
  <si>
    <t>EQ#</t>
  </si>
  <si>
    <t>County</t>
  </si>
  <si>
    <t>Pre-Development Characteristics</t>
  </si>
  <si>
    <t>Post-Development Characteristics</t>
  </si>
  <si>
    <t>Total</t>
  </si>
  <si>
    <t>(flow rate)</t>
  </si>
  <si>
    <t>(volume)</t>
  </si>
  <si>
    <t>Q=</t>
  </si>
  <si>
    <t>V=</t>
  </si>
  <si>
    <t>ΔQ=</t>
  </si>
  <si>
    <t>ΔV=</t>
  </si>
  <si>
    <t>Paved/House Area</t>
  </si>
  <si>
    <t xml:space="preserve"> = input field</t>
  </si>
  <si>
    <t>Runoff Flow/Volume Change</t>
  </si>
  <si>
    <t>Lot/Area No.</t>
  </si>
  <si>
    <t>Sudivision Name</t>
  </si>
  <si>
    <r>
      <t>ft</t>
    </r>
    <r>
      <rPr>
        <vertAlign val="superscript"/>
        <sz val="14"/>
        <color theme="1"/>
        <rFont val="Calibri"/>
        <family val="2"/>
        <scheme val="minor"/>
      </rPr>
      <t>2</t>
    </r>
  </si>
  <si>
    <r>
      <t>ft</t>
    </r>
    <r>
      <rPr>
        <vertAlign val="superscript"/>
        <sz val="14"/>
        <color theme="1"/>
        <rFont val="Calibri"/>
        <family val="2"/>
        <scheme val="minor"/>
      </rPr>
      <t>3</t>
    </r>
  </si>
  <si>
    <r>
      <t>ft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/sec</t>
    </r>
  </si>
  <si>
    <r>
      <t>V</t>
    </r>
    <r>
      <rPr>
        <vertAlign val="subscript"/>
        <sz val="14"/>
        <color theme="1"/>
        <rFont val="Calibri"/>
        <family val="2"/>
        <scheme val="minor"/>
      </rPr>
      <t>Total</t>
    </r>
    <r>
      <rPr>
        <sz val="14"/>
        <color theme="1"/>
        <rFont val="Calibri"/>
        <family val="2"/>
        <scheme val="minor"/>
      </rPr>
      <t>=</t>
    </r>
  </si>
  <si>
    <r>
      <t>Q</t>
    </r>
    <r>
      <rPr>
        <vertAlign val="subscript"/>
        <sz val="14"/>
        <color theme="1"/>
        <rFont val="Calibri"/>
        <family val="2"/>
        <scheme val="minor"/>
      </rPr>
      <t>Total</t>
    </r>
    <r>
      <rPr>
        <sz val="14"/>
        <color theme="1"/>
        <rFont val="Calibri"/>
        <family val="2"/>
        <scheme val="minor"/>
      </rPr>
      <t>=</t>
    </r>
  </si>
  <si>
    <t>acres  =</t>
  </si>
  <si>
    <t>Initial Stormwater Facility Volume (0.5" x Impervious Area) =</t>
  </si>
  <si>
    <t>Yes</t>
  </si>
  <si>
    <t>Beaverhead County</t>
  </si>
  <si>
    <t>No</t>
  </si>
  <si>
    <t>Big Horn County</t>
  </si>
  <si>
    <t>Blaine County</t>
  </si>
  <si>
    <t>Broadwater County</t>
  </si>
  <si>
    <t>Carbon County</t>
  </si>
  <si>
    <t>Carter County</t>
  </si>
  <si>
    <t>Cascade County</t>
  </si>
  <si>
    <t>Chouteau County</t>
  </si>
  <si>
    <t>Custer County</t>
  </si>
  <si>
    <t>Daniels County</t>
  </si>
  <si>
    <t>Dawson County</t>
  </si>
  <si>
    <t>Deer Lodge County</t>
  </si>
  <si>
    <t>Fallon County</t>
  </si>
  <si>
    <t>Fergus County</t>
  </si>
  <si>
    <t>Flathead County</t>
  </si>
  <si>
    <t>Gallatin County</t>
  </si>
  <si>
    <t>Garfield County</t>
  </si>
  <si>
    <t>Glacier County</t>
  </si>
  <si>
    <t>Golden Valley County</t>
  </si>
  <si>
    <t>Granite County</t>
  </si>
  <si>
    <t>Hill County</t>
  </si>
  <si>
    <t>Jefferson County</t>
  </si>
  <si>
    <t>Judith Basin County</t>
  </si>
  <si>
    <t>Lake County</t>
  </si>
  <si>
    <t>Lewis and Clark County</t>
  </si>
  <si>
    <t>Liberty County</t>
  </si>
  <si>
    <t>Lincoln County</t>
  </si>
  <si>
    <t>McCone County</t>
  </si>
  <si>
    <t>Madison County</t>
  </si>
  <si>
    <t>Meagher County</t>
  </si>
  <si>
    <t>Mineral County</t>
  </si>
  <si>
    <t>Missoula County</t>
  </si>
  <si>
    <t>Musselshell County</t>
  </si>
  <si>
    <t>Park County</t>
  </si>
  <si>
    <t>Petroleum County</t>
  </si>
  <si>
    <t>Phillips County</t>
  </si>
  <si>
    <t>Pondera County</t>
  </si>
  <si>
    <t>Powder River County</t>
  </si>
  <si>
    <t>Powell County</t>
  </si>
  <si>
    <t>Prairie County</t>
  </si>
  <si>
    <t>Ravalli County</t>
  </si>
  <si>
    <t>Richland County</t>
  </si>
  <si>
    <t>Roosevelt County</t>
  </si>
  <si>
    <t>Rosebud County</t>
  </si>
  <si>
    <t>Sanders County</t>
  </si>
  <si>
    <t>Sheridan County</t>
  </si>
  <si>
    <t>Silver Bow County</t>
  </si>
  <si>
    <t>Stillwater County</t>
  </si>
  <si>
    <t>Sweet Grass County</t>
  </si>
  <si>
    <t>Teton County</t>
  </si>
  <si>
    <t>Toole County</t>
  </si>
  <si>
    <t>Treasure County</t>
  </si>
  <si>
    <t>Valley County</t>
  </si>
  <si>
    <t>Wheatland County</t>
  </si>
  <si>
    <t>Wibaux County</t>
  </si>
  <si>
    <t>Yellowstone County</t>
  </si>
  <si>
    <t>Intensity Values</t>
  </si>
  <si>
    <r>
      <t>2-year, T</t>
    </r>
    <r>
      <rPr>
        <b/>
        <vertAlign val="subscript"/>
        <sz val="14"/>
        <color theme="1"/>
        <rFont val="Calibri"/>
        <family val="2"/>
        <scheme val="minor"/>
      </rPr>
      <t>c</t>
    </r>
  </si>
  <si>
    <t>2-year, 24-hour</t>
  </si>
  <si>
    <r>
      <t>10-year, T</t>
    </r>
    <r>
      <rPr>
        <b/>
        <vertAlign val="subscript"/>
        <sz val="14"/>
        <color theme="1"/>
        <rFont val="Calibri"/>
        <family val="2"/>
        <scheme val="minor"/>
      </rPr>
      <t>c</t>
    </r>
  </si>
  <si>
    <r>
      <t>100-year, T</t>
    </r>
    <r>
      <rPr>
        <b/>
        <vertAlign val="subscript"/>
        <sz val="14"/>
        <color theme="1"/>
        <rFont val="Calibri"/>
        <family val="2"/>
        <scheme val="minor"/>
      </rPr>
      <t>c</t>
    </r>
  </si>
  <si>
    <t>100-year, 24-hour</t>
  </si>
  <si>
    <t>inches/hour</t>
  </si>
  <si>
    <t xml:space="preserve">2-year, 24-hour </t>
  </si>
  <si>
    <t xml:space="preserve">100-year, 24-hour </t>
  </si>
  <si>
    <t>volume)</t>
  </si>
  <si>
    <t>Appendix G:  Standard Storm Drainage Plan</t>
  </si>
  <si>
    <t>Required Minimum Facility Volume: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</si>
</sst>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30"/>
      <color rgb="FF002060"/>
      <name val="Garamond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36"/>
      <color rgb="FF002060"/>
      <name val="Garamond"/>
      <family val="1"/>
    </font>
    <font>
      <b/>
      <vertAlign val="subscript"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0" xfId="0" applyFill="1" applyBorder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horizontal="right"/>
    </xf>
    <xf numFmtId="0" fontId="2" fillId="3" borderId="17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3" fillId="2" borderId="0" xfId="0" applyFont="1" applyFill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/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/>
    <xf numFmtId="0" fontId="3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3" xfId="0" applyFont="1" applyFill="1" applyBorder="1"/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/>
    <xf numFmtId="0" fontId="2" fillId="2" borderId="16" xfId="0" applyFont="1" applyFill="1" applyBorder="1" applyAlignment="1">
      <alignment horizontal="right"/>
    </xf>
    <xf numFmtId="164" fontId="3" fillId="2" borderId="16" xfId="0" applyNumberFormat="1" applyFont="1" applyFill="1" applyBorder="1"/>
    <xf numFmtId="0" fontId="2" fillId="2" borderId="16" xfId="0" applyFont="1" applyFill="1" applyBorder="1"/>
    <xf numFmtId="0" fontId="3" fillId="2" borderId="16" xfId="0" applyFont="1" applyFill="1" applyBorder="1"/>
    <xf numFmtId="0" fontId="3" fillId="2" borderId="22" xfId="0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4" borderId="15" xfId="0" applyFont="1" applyFill="1" applyBorder="1" applyAlignment="1">
      <alignment horizontal="right"/>
    </xf>
    <xf numFmtId="0" fontId="2" fillId="4" borderId="14" xfId="0" applyFont="1" applyFill="1" applyBorder="1"/>
    <xf numFmtId="0" fontId="3" fillId="2" borderId="0" xfId="0" applyFont="1" applyFill="1" applyBorder="1" applyAlignment="1">
      <alignment horizontal="right"/>
    </xf>
    <xf numFmtId="164" fontId="3" fillId="0" borderId="0" xfId="0" applyNumberFormat="1" applyFont="1" applyFill="1" applyBorder="1"/>
    <xf numFmtId="0" fontId="2" fillId="0" borderId="0" xfId="0" applyFont="1" applyFill="1" applyBorder="1"/>
    <xf numFmtId="0" fontId="6" fillId="4" borderId="15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164" fontId="3" fillId="0" borderId="24" xfId="0" applyNumberFormat="1" applyFont="1" applyFill="1" applyBorder="1"/>
    <xf numFmtId="0" fontId="2" fillId="0" borderId="24" xfId="0" applyFont="1" applyFill="1" applyBorder="1"/>
    <xf numFmtId="0" fontId="2" fillId="3" borderId="17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2" borderId="17" xfId="0" applyFont="1" applyFill="1" applyBorder="1"/>
    <xf numFmtId="0" fontId="2" fillId="3" borderId="26" xfId="0" applyFont="1" applyFill="1" applyBorder="1"/>
    <xf numFmtId="0" fontId="3" fillId="0" borderId="0" xfId="0" applyFont="1" applyFill="1"/>
    <xf numFmtId="0" fontId="2" fillId="0" borderId="0" xfId="0" applyFont="1" applyFill="1"/>
    <xf numFmtId="0" fontId="2" fillId="2" borderId="27" xfId="0" applyFont="1" applyFill="1" applyBorder="1"/>
    <xf numFmtId="0" fontId="2" fillId="2" borderId="28" xfId="0" applyFont="1" applyFill="1" applyBorder="1"/>
    <xf numFmtId="0" fontId="2" fillId="0" borderId="27" xfId="0" applyFont="1" applyFill="1" applyBorder="1"/>
    <xf numFmtId="2" fontId="2" fillId="4" borderId="12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2" fillId="4" borderId="28" xfId="0" applyFont="1" applyFill="1" applyBorder="1"/>
    <xf numFmtId="165" fontId="3" fillId="0" borderId="0" xfId="0" applyNumberFormat="1" applyFont="1" applyFill="1" applyBorder="1"/>
    <xf numFmtId="2" fontId="3" fillId="0" borderId="0" xfId="0" applyNumberFormat="1" applyFont="1" applyFill="1" applyBorder="1"/>
    <xf numFmtId="0" fontId="3" fillId="2" borderId="0" xfId="0" applyFont="1" applyFill="1" applyAlignment="1"/>
    <xf numFmtId="164" fontId="2" fillId="2" borderId="0" xfId="0" applyNumberFormat="1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0" borderId="24" xfId="0" applyNumberFormat="1" applyFont="1" applyFill="1" applyBorder="1" applyAlignment="1">
      <alignment horizontal="center"/>
    </xf>
    <xf numFmtId="164" fontId="3" fillId="4" borderId="1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9" fillId="4" borderId="27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/>
    </xf>
    <xf numFmtId="0" fontId="3" fillId="5" borderId="30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wrapText="1"/>
    </xf>
    <xf numFmtId="0" fontId="3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374099</xdr:colOff>
      <xdr:row>0</xdr:row>
      <xdr:rowOff>171450</xdr:rowOff>
    </xdr:from>
    <xdr:to>
      <xdr:col>17</xdr:col>
      <xdr:colOff>393701</xdr:colOff>
      <xdr:row>2</xdr:row>
      <xdr:rowOff>173856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199" y="171450"/>
          <a:ext cx="3398596" cy="735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tabSelected="1" topLeftCell="A7" zoomScale="60" zoomScaleNormal="60" workbookViewId="0">
      <selection activeCell="O45" sqref="O45"/>
    </sheetView>
  </sheetViews>
  <sheetFormatPr defaultColWidth="9.140625" defaultRowHeight="15" x14ac:dyDescent="0.25"/>
  <cols>
    <col min="1" max="1" width="21.85546875" style="1" customWidth="1"/>
    <col min="2" max="2" width="15.5703125" style="1" bestFit="1" customWidth="1"/>
    <col min="3" max="3" width="9.42578125" style="1" bestFit="1" customWidth="1"/>
    <col min="4" max="4" width="12.7109375" style="1" customWidth="1"/>
    <col min="5" max="6" width="8.7109375" style="1" customWidth="1"/>
    <col min="7" max="7" width="10.42578125" style="1" customWidth="1"/>
    <col min="8" max="8" width="9.5703125" style="1" customWidth="1"/>
    <col min="9" max="9" width="8.5703125" style="1" customWidth="1"/>
    <col min="10" max="10" width="10.7109375" style="1" customWidth="1"/>
    <col min="11" max="11" width="9.7109375" style="1" customWidth="1"/>
    <col min="12" max="12" width="8.85546875" style="1" customWidth="1"/>
    <col min="13" max="13" width="10.7109375" style="1" customWidth="1"/>
    <col min="14" max="14" width="9.5703125" style="1" customWidth="1"/>
    <col min="15" max="15" width="8.7109375" style="1" customWidth="1"/>
    <col min="16" max="16" width="10.5703125" style="1" customWidth="1"/>
    <col min="17" max="17" width="9.7109375" style="1" customWidth="1"/>
    <col min="18" max="18" width="8.7109375" style="1" customWidth="1"/>
    <col min="19" max="19" width="10.7109375" style="1" customWidth="1"/>
    <col min="20" max="20" width="9.5703125" style="1" customWidth="1"/>
    <col min="21" max="21" width="14.28515625" style="1" customWidth="1"/>
    <col min="22" max="22" width="9.140625" style="2"/>
    <col min="23" max="16384" width="9.140625" style="1"/>
  </cols>
  <sheetData>
    <row r="1" spans="1:22" ht="43.9" customHeight="1" x14ac:dyDescent="0.25">
      <c r="A1" s="75" t="s">
        <v>104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22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2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22" s="3" customFormat="1" ht="15.75" thickBot="1" x14ac:dyDescent="0.3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V4" s="2"/>
    </row>
    <row r="5" spans="1:22" s="4" customFormat="1" ht="19.5" customHeight="1" x14ac:dyDescent="0.3">
      <c r="V5" s="5"/>
    </row>
    <row r="6" spans="1:22" s="4" customFormat="1" ht="19.5" customHeight="1" thickBot="1" x14ac:dyDescent="0.4">
      <c r="A6" s="6" t="s">
        <v>28</v>
      </c>
      <c r="B6" s="78"/>
      <c r="C6" s="78"/>
      <c r="V6" s="5"/>
    </row>
    <row r="7" spans="1:22" s="4" customFormat="1" ht="19.5" customHeight="1" x14ac:dyDescent="0.35">
      <c r="A7" s="6" t="s">
        <v>13</v>
      </c>
      <c r="B7" s="45"/>
      <c r="I7" s="79" t="s">
        <v>8</v>
      </c>
      <c r="J7" s="80"/>
      <c r="K7" s="80"/>
      <c r="L7" s="81"/>
      <c r="V7" s="5"/>
    </row>
    <row r="8" spans="1:22" s="4" customFormat="1" ht="19.5" customHeight="1" x14ac:dyDescent="0.35">
      <c r="A8" s="6" t="s">
        <v>14</v>
      </c>
      <c r="B8" s="7"/>
      <c r="I8" s="9">
        <v>0.9</v>
      </c>
      <c r="J8" s="82" t="s">
        <v>1</v>
      </c>
      <c r="K8" s="83"/>
      <c r="L8" s="84"/>
      <c r="V8" s="5"/>
    </row>
    <row r="9" spans="1:22" s="4" customFormat="1" ht="19.5" customHeight="1" x14ac:dyDescent="0.35">
      <c r="A9" s="6" t="s">
        <v>0</v>
      </c>
      <c r="B9" s="7"/>
      <c r="I9" s="11">
        <v>0.8</v>
      </c>
      <c r="J9" s="85" t="s">
        <v>2</v>
      </c>
      <c r="K9" s="86"/>
      <c r="L9" s="87"/>
      <c r="V9" s="5"/>
    </row>
    <row r="10" spans="1:22" s="4" customFormat="1" ht="19.5" customHeight="1" x14ac:dyDescent="0.35">
      <c r="A10" s="6" t="s">
        <v>27</v>
      </c>
      <c r="B10" s="7"/>
      <c r="I10" s="11">
        <v>0.1</v>
      </c>
      <c r="J10" s="88" t="s">
        <v>4</v>
      </c>
      <c r="K10" s="89"/>
      <c r="L10" s="90"/>
      <c r="V10" s="5"/>
    </row>
    <row r="11" spans="1:22" s="4" customFormat="1" ht="19.5" customHeight="1" thickBot="1" x14ac:dyDescent="0.35">
      <c r="I11" s="12">
        <v>0.2</v>
      </c>
      <c r="J11" s="91" t="s">
        <v>3</v>
      </c>
      <c r="K11" s="92"/>
      <c r="L11" s="93"/>
      <c r="V11" s="5"/>
    </row>
    <row r="12" spans="1:22" s="4" customFormat="1" ht="19.5" customHeight="1" x14ac:dyDescent="0.3">
      <c r="B12" s="58" t="s">
        <v>94</v>
      </c>
      <c r="C12" s="58"/>
      <c r="I12" s="4" t="s">
        <v>5</v>
      </c>
      <c r="K12" s="66"/>
      <c r="L12" s="66"/>
      <c r="M12" s="5"/>
      <c r="N12" s="5"/>
      <c r="O12" s="5"/>
      <c r="P12" s="5"/>
      <c r="Q12" s="5"/>
      <c r="R12" s="5"/>
      <c r="S12" s="66"/>
      <c r="T12" s="66"/>
      <c r="U12" s="8"/>
      <c r="V12" s="5"/>
    </row>
    <row r="13" spans="1:22" s="4" customFormat="1" ht="19.5" customHeight="1" x14ac:dyDescent="0.35">
      <c r="A13" s="6" t="s">
        <v>95</v>
      </c>
      <c r="B13" s="7"/>
      <c r="C13" s="4" t="s">
        <v>100</v>
      </c>
      <c r="K13" s="52"/>
      <c r="L13" s="10"/>
      <c r="M13" s="5"/>
      <c r="N13" s="5"/>
      <c r="O13" s="5"/>
      <c r="P13" s="5"/>
      <c r="Q13" s="5"/>
      <c r="R13" s="5"/>
      <c r="S13" s="52"/>
      <c r="T13" s="10"/>
      <c r="U13" s="10"/>
      <c r="V13" s="5"/>
    </row>
    <row r="14" spans="1:22" s="4" customFormat="1" ht="19.5" customHeight="1" x14ac:dyDescent="0.35">
      <c r="A14" s="6" t="s">
        <v>96</v>
      </c>
      <c r="B14" s="7"/>
      <c r="C14" s="4" t="s">
        <v>7</v>
      </c>
      <c r="K14" s="52"/>
      <c r="L14" s="5"/>
      <c r="M14" s="5"/>
      <c r="N14" s="5"/>
      <c r="O14" s="5"/>
      <c r="P14" s="5"/>
      <c r="Q14" s="5"/>
      <c r="R14" s="5"/>
      <c r="S14" s="52"/>
      <c r="T14" s="5"/>
      <c r="U14" s="5"/>
      <c r="V14" s="5"/>
    </row>
    <row r="15" spans="1:22" s="4" customFormat="1" ht="19.5" customHeight="1" x14ac:dyDescent="0.35">
      <c r="A15" s="54" t="s">
        <v>97</v>
      </c>
      <c r="B15" s="7"/>
      <c r="C15" s="4" t="s">
        <v>100</v>
      </c>
      <c r="K15" s="52"/>
      <c r="L15" s="5"/>
      <c r="M15" s="5"/>
      <c r="N15" s="5"/>
      <c r="O15" s="5"/>
      <c r="P15" s="5"/>
      <c r="Q15" s="5"/>
      <c r="R15" s="5"/>
      <c r="S15" s="52"/>
      <c r="T15" s="5"/>
      <c r="U15" s="5"/>
      <c r="V15" s="5"/>
    </row>
    <row r="16" spans="1:22" s="4" customFormat="1" ht="19.5" customHeight="1" x14ac:dyDescent="0.35">
      <c r="A16" s="54" t="s">
        <v>98</v>
      </c>
      <c r="B16" s="7"/>
      <c r="C16" s="4" t="s">
        <v>100</v>
      </c>
      <c r="K16" s="52"/>
      <c r="L16" s="5"/>
      <c r="M16" s="5"/>
      <c r="N16" s="5"/>
      <c r="O16" s="5"/>
      <c r="P16" s="5"/>
      <c r="Q16" s="5"/>
      <c r="R16" s="5"/>
      <c r="S16" s="52"/>
      <c r="T16" s="5"/>
      <c r="U16" s="5"/>
      <c r="V16" s="5"/>
    </row>
    <row r="17" spans="1:22" s="4" customFormat="1" ht="19.5" customHeight="1" x14ac:dyDescent="0.3">
      <c r="A17" s="54" t="s">
        <v>99</v>
      </c>
      <c r="B17" s="7"/>
      <c r="C17" s="4" t="s">
        <v>7</v>
      </c>
      <c r="K17" s="52"/>
      <c r="L17" s="5"/>
      <c r="M17" s="5"/>
      <c r="N17" s="5"/>
      <c r="O17" s="5"/>
      <c r="P17" s="5"/>
      <c r="Q17" s="5"/>
      <c r="R17" s="5"/>
      <c r="S17" s="52"/>
      <c r="T17" s="5"/>
      <c r="U17" s="5"/>
      <c r="V17" s="5"/>
    </row>
    <row r="18" spans="1:22" s="4" customFormat="1" ht="19.5" customHeight="1" x14ac:dyDescent="0.3">
      <c r="K18" s="52"/>
      <c r="L18" s="5"/>
      <c r="M18" s="5"/>
      <c r="N18" s="5"/>
      <c r="O18" s="5"/>
      <c r="P18" s="5"/>
      <c r="Q18" s="5"/>
      <c r="R18" s="5"/>
      <c r="S18" s="52"/>
      <c r="T18" s="5"/>
      <c r="U18" s="5"/>
      <c r="V18" s="5"/>
    </row>
    <row r="19" spans="1:22" s="4" customFormat="1" ht="19.5" customHeight="1" x14ac:dyDescent="0.35">
      <c r="A19" s="13" t="s">
        <v>12</v>
      </c>
      <c r="B19" s="7"/>
      <c r="C19" s="4" t="s">
        <v>34</v>
      </c>
      <c r="D19" s="48">
        <f>B19*43560</f>
        <v>0</v>
      </c>
      <c r="E19" s="49" t="s">
        <v>29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s="47" customFormat="1" ht="19.5" customHeight="1" x14ac:dyDescent="0.35">
      <c r="A20" s="46"/>
      <c r="B20" s="36"/>
      <c r="D20" s="36"/>
      <c r="E20" s="36"/>
      <c r="U20" s="36"/>
      <c r="V20" s="36"/>
    </row>
    <row r="21" spans="1:22" s="47" customFormat="1" ht="19.5" customHeight="1" x14ac:dyDescent="0.35">
      <c r="A21" s="46" t="s">
        <v>35</v>
      </c>
      <c r="B21" s="36"/>
      <c r="F21" s="50">
        <f>(D33+D34)*(0.5/12)</f>
        <v>0</v>
      </c>
      <c r="G21" s="49" t="s">
        <v>30</v>
      </c>
      <c r="U21" s="36"/>
      <c r="V21" s="36"/>
    </row>
    <row r="22" spans="1:22" s="47" customFormat="1" ht="19.5" customHeight="1" thickBot="1" x14ac:dyDescent="0.35">
      <c r="A22" s="46"/>
      <c r="B22" s="36"/>
      <c r="D22" s="36"/>
      <c r="U22" s="36"/>
      <c r="V22" s="36"/>
    </row>
    <row r="23" spans="1:22" s="4" customFormat="1" ht="19.5" customHeight="1" x14ac:dyDescent="0.35">
      <c r="F23" s="69" t="s">
        <v>95</v>
      </c>
      <c r="G23" s="70"/>
      <c r="H23" s="71"/>
      <c r="I23" s="69" t="s">
        <v>101</v>
      </c>
      <c r="J23" s="70"/>
      <c r="K23" s="71"/>
      <c r="L23" s="69" t="s">
        <v>97</v>
      </c>
      <c r="M23" s="70"/>
      <c r="N23" s="71"/>
      <c r="O23" s="69" t="s">
        <v>98</v>
      </c>
      <c r="P23" s="70"/>
      <c r="Q23" s="71"/>
      <c r="R23" s="69" t="s">
        <v>102</v>
      </c>
      <c r="S23" s="70"/>
      <c r="T23" s="71"/>
      <c r="V23" s="5"/>
    </row>
    <row r="24" spans="1:22" s="4" customFormat="1" ht="19.5" customHeight="1" thickBot="1" x14ac:dyDescent="0.35">
      <c r="A24" s="95" t="s">
        <v>15</v>
      </c>
      <c r="B24" s="95"/>
      <c r="C24" s="95"/>
      <c r="D24" s="95"/>
      <c r="E24" s="96"/>
      <c r="F24" s="72" t="s">
        <v>18</v>
      </c>
      <c r="G24" s="73"/>
      <c r="H24" s="74"/>
      <c r="I24" s="72" t="s">
        <v>19</v>
      </c>
      <c r="J24" s="73"/>
      <c r="K24" s="74"/>
      <c r="L24" s="72" t="s">
        <v>18</v>
      </c>
      <c r="M24" s="73"/>
      <c r="N24" s="74"/>
      <c r="O24" s="72" t="s">
        <v>18</v>
      </c>
      <c r="P24" s="73"/>
      <c r="Q24" s="74"/>
      <c r="R24" s="72" t="s">
        <v>19</v>
      </c>
      <c r="S24" s="73"/>
      <c r="T24" s="74"/>
      <c r="V24" s="5"/>
    </row>
    <row r="25" spans="1:22" s="4" customFormat="1" ht="19.5" customHeight="1" x14ac:dyDescent="0.3">
      <c r="A25" s="6" t="s">
        <v>24</v>
      </c>
      <c r="B25" s="4">
        <f>D25/43560</f>
        <v>0</v>
      </c>
      <c r="C25" s="4" t="s">
        <v>6</v>
      </c>
      <c r="D25" s="7"/>
      <c r="E25" s="4" t="s">
        <v>29</v>
      </c>
      <c r="F25" s="14" t="s">
        <v>20</v>
      </c>
      <c r="G25" s="59">
        <f>I8*($B$13/12)*D25/3600</f>
        <v>0</v>
      </c>
      <c r="H25" s="15" t="s">
        <v>31</v>
      </c>
      <c r="I25" s="14" t="s">
        <v>21</v>
      </c>
      <c r="J25" s="59">
        <f>I8*($B$14/12)*D25</f>
        <v>0</v>
      </c>
      <c r="K25" s="63" t="s">
        <v>30</v>
      </c>
      <c r="L25" s="14" t="s">
        <v>20</v>
      </c>
      <c r="M25" s="59">
        <f>I8*($B$15/12)*D25/3600</f>
        <v>0</v>
      </c>
      <c r="N25" s="15" t="s">
        <v>31</v>
      </c>
      <c r="O25" s="14" t="s">
        <v>20</v>
      </c>
      <c r="P25" s="59">
        <f>I8*($B$16/12)*D25/3600</f>
        <v>0</v>
      </c>
      <c r="Q25" s="15" t="s">
        <v>31</v>
      </c>
      <c r="R25" s="14" t="s">
        <v>21</v>
      </c>
      <c r="S25" s="59">
        <f>I8*($B$17/12)*D25</f>
        <v>0</v>
      </c>
      <c r="T25" s="15" t="s">
        <v>30</v>
      </c>
      <c r="V25" s="5"/>
    </row>
    <row r="26" spans="1:22" s="4" customFormat="1" ht="19.5" customHeight="1" x14ac:dyDescent="0.3">
      <c r="A26" s="6" t="s">
        <v>9</v>
      </c>
      <c r="B26" s="4">
        <f t="shared" ref="B26:B28" si="0">D26/43560</f>
        <v>0</v>
      </c>
      <c r="C26" s="4" t="s">
        <v>6</v>
      </c>
      <c r="D26" s="7"/>
      <c r="E26" s="4" t="s">
        <v>29</v>
      </c>
      <c r="F26" s="14" t="s">
        <v>20</v>
      </c>
      <c r="G26" s="59">
        <f>I9*($B$13/12)*D26/3600</f>
        <v>0</v>
      </c>
      <c r="H26" s="15" t="s">
        <v>31</v>
      </c>
      <c r="I26" s="14" t="s">
        <v>21</v>
      </c>
      <c r="J26" s="59">
        <f t="shared" ref="J26:J28" si="1">I9*($B$14/12)*D26</f>
        <v>0</v>
      </c>
      <c r="K26" s="63" t="s">
        <v>30</v>
      </c>
      <c r="L26" s="14" t="s">
        <v>20</v>
      </c>
      <c r="M26" s="59">
        <f t="shared" ref="M26:M28" si="2">I9*($B$15/12)*D26/3600</f>
        <v>0</v>
      </c>
      <c r="N26" s="15" t="s">
        <v>31</v>
      </c>
      <c r="O26" s="14" t="s">
        <v>20</v>
      </c>
      <c r="P26" s="59">
        <f t="shared" ref="P26:P28" si="3">I9*($B$16/12)*D26/3600</f>
        <v>0</v>
      </c>
      <c r="Q26" s="15" t="s">
        <v>31</v>
      </c>
      <c r="R26" s="14" t="s">
        <v>21</v>
      </c>
      <c r="S26" s="59">
        <f t="shared" ref="S26:S28" si="4">I9*($B$17/12)*D26</f>
        <v>0</v>
      </c>
      <c r="T26" s="15" t="s">
        <v>30</v>
      </c>
      <c r="V26" s="5"/>
    </row>
    <row r="27" spans="1:22" s="4" customFormat="1" ht="19.5" customHeight="1" x14ac:dyDescent="0.3">
      <c r="A27" s="6" t="s">
        <v>11</v>
      </c>
      <c r="B27" s="4">
        <f t="shared" si="0"/>
        <v>0</v>
      </c>
      <c r="C27" s="4" t="s">
        <v>6</v>
      </c>
      <c r="D27" s="7"/>
      <c r="E27" s="4" t="s">
        <v>29</v>
      </c>
      <c r="F27" s="14" t="s">
        <v>20</v>
      </c>
      <c r="G27" s="59">
        <f>I10*($B$13/12)*D27/3600</f>
        <v>0</v>
      </c>
      <c r="H27" s="15" t="s">
        <v>31</v>
      </c>
      <c r="I27" s="14" t="s">
        <v>21</v>
      </c>
      <c r="J27" s="59">
        <f t="shared" si="1"/>
        <v>0</v>
      </c>
      <c r="K27" s="63" t="s">
        <v>30</v>
      </c>
      <c r="L27" s="14" t="s">
        <v>20</v>
      </c>
      <c r="M27" s="59">
        <f t="shared" si="2"/>
        <v>0</v>
      </c>
      <c r="N27" s="15" t="s">
        <v>31</v>
      </c>
      <c r="O27" s="14" t="s">
        <v>20</v>
      </c>
      <c r="P27" s="59">
        <f t="shared" si="3"/>
        <v>0</v>
      </c>
      <c r="Q27" s="15" t="s">
        <v>31</v>
      </c>
      <c r="R27" s="14" t="s">
        <v>21</v>
      </c>
      <c r="S27" s="59">
        <f t="shared" si="4"/>
        <v>0</v>
      </c>
      <c r="T27" s="15" t="s">
        <v>30</v>
      </c>
      <c r="V27" s="5"/>
    </row>
    <row r="28" spans="1:22" s="4" customFormat="1" ht="19.5" customHeight="1" x14ac:dyDescent="0.3">
      <c r="A28" s="16" t="s">
        <v>10</v>
      </c>
      <c r="B28" s="17">
        <f t="shared" si="0"/>
        <v>0</v>
      </c>
      <c r="C28" s="17" t="s">
        <v>6</v>
      </c>
      <c r="D28" s="44">
        <f>D19-D27-D26-D25</f>
        <v>0</v>
      </c>
      <c r="E28" s="17" t="s">
        <v>29</v>
      </c>
      <c r="F28" s="18" t="s">
        <v>20</v>
      </c>
      <c r="G28" s="59">
        <f>I11*($B$13/12)*D28/3600</f>
        <v>0</v>
      </c>
      <c r="H28" s="19" t="s">
        <v>31</v>
      </c>
      <c r="I28" s="18" t="s">
        <v>21</v>
      </c>
      <c r="J28" s="59">
        <f t="shared" si="1"/>
        <v>0</v>
      </c>
      <c r="K28" s="53" t="s">
        <v>30</v>
      </c>
      <c r="L28" s="18" t="s">
        <v>20</v>
      </c>
      <c r="M28" s="59">
        <f t="shared" si="2"/>
        <v>0</v>
      </c>
      <c r="N28" s="19" t="s">
        <v>31</v>
      </c>
      <c r="O28" s="18" t="s">
        <v>20</v>
      </c>
      <c r="P28" s="59">
        <f t="shared" si="3"/>
        <v>0</v>
      </c>
      <c r="Q28" s="19" t="s">
        <v>31</v>
      </c>
      <c r="R28" s="18" t="s">
        <v>21</v>
      </c>
      <c r="S28" s="59">
        <f t="shared" si="4"/>
        <v>0</v>
      </c>
      <c r="T28" s="19" t="s">
        <v>30</v>
      </c>
      <c r="V28" s="5"/>
    </row>
    <row r="29" spans="1:22" s="4" customFormat="1" ht="19.5" customHeight="1" x14ac:dyDescent="0.35">
      <c r="A29" s="20" t="s">
        <v>17</v>
      </c>
      <c r="B29" s="21">
        <f>SUM(B25:B28)</f>
        <v>0</v>
      </c>
      <c r="C29" s="21" t="s">
        <v>6</v>
      </c>
      <c r="D29" s="21">
        <f>SUM(D25:D28)</f>
        <v>0</v>
      </c>
      <c r="E29" s="22" t="s">
        <v>29</v>
      </c>
      <c r="F29" s="51" t="s">
        <v>33</v>
      </c>
      <c r="G29" s="60">
        <f>SUM(G25:G28)</f>
        <v>0</v>
      </c>
      <c r="H29" s="24" t="s">
        <v>31</v>
      </c>
      <c r="I29" s="23" t="s">
        <v>32</v>
      </c>
      <c r="J29" s="60">
        <f>SUM(J25:J28)</f>
        <v>0</v>
      </c>
      <c r="K29" s="64" t="s">
        <v>30</v>
      </c>
      <c r="L29" s="51" t="s">
        <v>33</v>
      </c>
      <c r="M29" s="60">
        <f>SUM(M25:M28)</f>
        <v>0</v>
      </c>
      <c r="N29" s="24" t="s">
        <v>31</v>
      </c>
      <c r="O29" s="51" t="s">
        <v>33</v>
      </c>
      <c r="P29" s="60">
        <f>SUM(P25:P28)</f>
        <v>0</v>
      </c>
      <c r="Q29" s="24" t="s">
        <v>31</v>
      </c>
      <c r="R29" s="23" t="s">
        <v>32</v>
      </c>
      <c r="S29" s="60">
        <f>SUM(S25:S28)</f>
        <v>0</v>
      </c>
      <c r="T29" s="24" t="s">
        <v>30</v>
      </c>
      <c r="V29" s="5"/>
    </row>
    <row r="30" spans="1:22" s="4" customFormat="1" ht="19.5" customHeight="1" thickBot="1" x14ac:dyDescent="0.35">
      <c r="A30" s="6"/>
      <c r="F30" s="25"/>
      <c r="G30" s="26"/>
      <c r="H30" s="27"/>
      <c r="I30" s="25"/>
      <c r="J30" s="26"/>
      <c r="K30" s="27"/>
      <c r="L30" s="27"/>
      <c r="M30" s="27"/>
      <c r="N30" s="27"/>
      <c r="O30" s="25"/>
      <c r="P30" s="28"/>
      <c r="Q30" s="27"/>
      <c r="R30" s="25"/>
      <c r="S30" s="26"/>
      <c r="T30" s="27"/>
      <c r="V30" s="5"/>
    </row>
    <row r="31" spans="1:22" s="4" customFormat="1" ht="19.5" customHeight="1" x14ac:dyDescent="0.35">
      <c r="A31" s="6"/>
      <c r="F31" s="69" t="s">
        <v>95</v>
      </c>
      <c r="G31" s="70"/>
      <c r="H31" s="71"/>
      <c r="I31" s="69" t="s">
        <v>101</v>
      </c>
      <c r="J31" s="70"/>
      <c r="K31" s="71"/>
      <c r="L31" s="69" t="s">
        <v>97</v>
      </c>
      <c r="M31" s="70"/>
      <c r="N31" s="71"/>
      <c r="O31" s="69" t="s">
        <v>98</v>
      </c>
      <c r="P31" s="70"/>
      <c r="Q31" s="71"/>
      <c r="R31" s="69" t="s">
        <v>102</v>
      </c>
      <c r="S31" s="70"/>
      <c r="T31" s="71"/>
      <c r="V31" s="5"/>
    </row>
    <row r="32" spans="1:22" s="4" customFormat="1" ht="19.5" customHeight="1" thickBot="1" x14ac:dyDescent="0.35">
      <c r="A32" s="95" t="s">
        <v>16</v>
      </c>
      <c r="B32" s="95"/>
      <c r="C32" s="95"/>
      <c r="D32" s="95"/>
      <c r="E32" s="96"/>
      <c r="F32" s="72" t="s">
        <v>18</v>
      </c>
      <c r="G32" s="73"/>
      <c r="H32" s="74"/>
      <c r="I32" s="72" t="s">
        <v>103</v>
      </c>
      <c r="J32" s="73"/>
      <c r="K32" s="74"/>
      <c r="L32" s="72" t="s">
        <v>18</v>
      </c>
      <c r="M32" s="73"/>
      <c r="N32" s="74"/>
      <c r="O32" s="72" t="s">
        <v>18</v>
      </c>
      <c r="P32" s="73"/>
      <c r="Q32" s="74"/>
      <c r="R32" s="72" t="s">
        <v>19</v>
      </c>
      <c r="S32" s="73"/>
      <c r="T32" s="74"/>
      <c r="V32" s="5"/>
    </row>
    <row r="33" spans="1:22" s="4" customFormat="1" ht="19.5" customHeight="1" x14ac:dyDescent="0.3">
      <c r="A33" s="6" t="s">
        <v>24</v>
      </c>
      <c r="B33" s="4">
        <f>D33/43560</f>
        <v>0</v>
      </c>
      <c r="C33" s="4" t="s">
        <v>6</v>
      </c>
      <c r="D33" s="7"/>
      <c r="E33" s="4" t="s">
        <v>29</v>
      </c>
      <c r="F33" s="14" t="s">
        <v>20</v>
      </c>
      <c r="G33" s="59">
        <f>I8*($B$13/12)*D33/3600</f>
        <v>0</v>
      </c>
      <c r="H33" s="15" t="s">
        <v>31</v>
      </c>
      <c r="I33" s="14" t="s">
        <v>21</v>
      </c>
      <c r="J33" s="59">
        <f>I8*($B$14/12)*D33</f>
        <v>0</v>
      </c>
      <c r="K33" s="15" t="s">
        <v>30</v>
      </c>
      <c r="L33" s="14" t="s">
        <v>20</v>
      </c>
      <c r="M33" s="59">
        <f>I8*($B$15/12)*D33/3600</f>
        <v>0</v>
      </c>
      <c r="N33" s="15" t="s">
        <v>31</v>
      </c>
      <c r="O33" s="14" t="s">
        <v>20</v>
      </c>
      <c r="P33" s="59">
        <f>I8*($B$16/12)*D33/3600</f>
        <v>0</v>
      </c>
      <c r="Q33" s="15" t="s">
        <v>31</v>
      </c>
      <c r="R33" s="14" t="s">
        <v>21</v>
      </c>
      <c r="S33" s="59">
        <f>I8*($B$17/12)*D33</f>
        <v>0</v>
      </c>
      <c r="T33" s="15" t="s">
        <v>30</v>
      </c>
      <c r="V33" s="5"/>
    </row>
    <row r="34" spans="1:22" s="4" customFormat="1" ht="19.5" customHeight="1" x14ac:dyDescent="0.3">
      <c r="A34" s="6" t="s">
        <v>9</v>
      </c>
      <c r="B34" s="4">
        <f t="shared" ref="B34" si="5">D34/43560</f>
        <v>0</v>
      </c>
      <c r="C34" s="4" t="s">
        <v>6</v>
      </c>
      <c r="D34" s="7"/>
      <c r="E34" s="4" t="s">
        <v>29</v>
      </c>
      <c r="F34" s="14" t="s">
        <v>20</v>
      </c>
      <c r="G34" s="59">
        <f t="shared" ref="G34:G36" si="6">I9*($B$13/12)*D34/3600</f>
        <v>0</v>
      </c>
      <c r="H34" s="15" t="s">
        <v>31</v>
      </c>
      <c r="I34" s="14" t="s">
        <v>21</v>
      </c>
      <c r="J34" s="59">
        <f t="shared" ref="J34:J36" si="7">I9*($B$14/12)*D34</f>
        <v>0</v>
      </c>
      <c r="K34" s="15" t="s">
        <v>30</v>
      </c>
      <c r="L34" s="14" t="s">
        <v>20</v>
      </c>
      <c r="M34" s="59">
        <f t="shared" ref="M34:M36" si="8">I9*($B$15/12)*D34/3600</f>
        <v>0</v>
      </c>
      <c r="N34" s="15" t="s">
        <v>31</v>
      </c>
      <c r="O34" s="14" t="s">
        <v>20</v>
      </c>
      <c r="P34" s="59">
        <f t="shared" ref="P34:P36" si="9">I9*($B$16/12)*D34/3600</f>
        <v>0</v>
      </c>
      <c r="Q34" s="15" t="s">
        <v>31</v>
      </c>
      <c r="R34" s="14" t="s">
        <v>21</v>
      </c>
      <c r="S34" s="59">
        <f t="shared" ref="S34:S36" si="10">I9*($B$17/12)*D34</f>
        <v>0</v>
      </c>
      <c r="T34" s="15" t="s">
        <v>30</v>
      </c>
      <c r="V34" s="5"/>
    </row>
    <row r="35" spans="1:22" s="4" customFormat="1" ht="19.5" customHeight="1" x14ac:dyDescent="0.3">
      <c r="A35" s="6" t="s">
        <v>11</v>
      </c>
      <c r="B35" s="4">
        <f>D35/43560</f>
        <v>0</v>
      </c>
      <c r="C35" s="4" t="s">
        <v>6</v>
      </c>
      <c r="D35" s="7"/>
      <c r="E35" s="4" t="s">
        <v>29</v>
      </c>
      <c r="F35" s="14" t="s">
        <v>20</v>
      </c>
      <c r="G35" s="59">
        <f t="shared" si="6"/>
        <v>0</v>
      </c>
      <c r="H35" s="15" t="s">
        <v>31</v>
      </c>
      <c r="I35" s="14" t="s">
        <v>21</v>
      </c>
      <c r="J35" s="59">
        <f t="shared" si="7"/>
        <v>0</v>
      </c>
      <c r="K35" s="15" t="s">
        <v>30</v>
      </c>
      <c r="L35" s="14" t="s">
        <v>20</v>
      </c>
      <c r="M35" s="59">
        <f t="shared" si="8"/>
        <v>0</v>
      </c>
      <c r="N35" s="15" t="s">
        <v>31</v>
      </c>
      <c r="O35" s="14" t="s">
        <v>20</v>
      </c>
      <c r="P35" s="59">
        <f t="shared" si="9"/>
        <v>0</v>
      </c>
      <c r="Q35" s="15" t="s">
        <v>31</v>
      </c>
      <c r="R35" s="14" t="s">
        <v>21</v>
      </c>
      <c r="S35" s="59">
        <f t="shared" si="10"/>
        <v>0</v>
      </c>
      <c r="T35" s="15" t="s">
        <v>30</v>
      </c>
      <c r="V35" s="5"/>
    </row>
    <row r="36" spans="1:22" s="4" customFormat="1" ht="19.5" customHeight="1" x14ac:dyDescent="0.3">
      <c r="A36" s="16" t="s">
        <v>10</v>
      </c>
      <c r="B36" s="17">
        <f>D36/43560</f>
        <v>0</v>
      </c>
      <c r="C36" s="17" t="s">
        <v>6</v>
      </c>
      <c r="D36" s="17">
        <f>D19-D35-D34-D33</f>
        <v>0</v>
      </c>
      <c r="E36" s="17" t="s">
        <v>29</v>
      </c>
      <c r="F36" s="18" t="s">
        <v>20</v>
      </c>
      <c r="G36" s="59">
        <f t="shared" si="6"/>
        <v>0</v>
      </c>
      <c r="H36" s="19" t="s">
        <v>31</v>
      </c>
      <c r="I36" s="18" t="s">
        <v>21</v>
      </c>
      <c r="J36" s="59">
        <f t="shared" si="7"/>
        <v>0</v>
      </c>
      <c r="K36" s="19" t="s">
        <v>30</v>
      </c>
      <c r="L36" s="14" t="s">
        <v>20</v>
      </c>
      <c r="M36" s="59">
        <f t="shared" si="8"/>
        <v>0</v>
      </c>
      <c r="N36" s="15" t="s">
        <v>31</v>
      </c>
      <c r="O36" s="18" t="s">
        <v>20</v>
      </c>
      <c r="P36" s="59">
        <f t="shared" si="9"/>
        <v>0</v>
      </c>
      <c r="Q36" s="19" t="s">
        <v>31</v>
      </c>
      <c r="R36" s="18" t="s">
        <v>21</v>
      </c>
      <c r="S36" s="59">
        <f t="shared" si="10"/>
        <v>0</v>
      </c>
      <c r="T36" s="19" t="s">
        <v>30</v>
      </c>
      <c r="V36" s="5"/>
    </row>
    <row r="37" spans="1:22" s="4" customFormat="1" ht="19.5" customHeight="1" thickBot="1" x14ac:dyDescent="0.4">
      <c r="A37" s="29" t="s">
        <v>17</v>
      </c>
      <c r="B37" s="30">
        <f>SUM(B33:B36)</f>
        <v>0</v>
      </c>
      <c r="C37" s="30" t="s">
        <v>6</v>
      </c>
      <c r="D37" s="30">
        <f>SUM(D33:D36)</f>
        <v>0</v>
      </c>
      <c r="E37" s="31" t="s">
        <v>29</v>
      </c>
      <c r="F37" s="51" t="s">
        <v>33</v>
      </c>
      <c r="G37" s="60">
        <f>SUM(G33:G36)</f>
        <v>0</v>
      </c>
      <c r="H37" s="24" t="s">
        <v>31</v>
      </c>
      <c r="I37" s="23" t="s">
        <v>32</v>
      </c>
      <c r="J37" s="60">
        <f>SUM(J33:J36)</f>
        <v>0</v>
      </c>
      <c r="K37" s="24" t="s">
        <v>30</v>
      </c>
      <c r="L37" s="32" t="s">
        <v>33</v>
      </c>
      <c r="M37" s="62">
        <f>SUM(M33:M36)</f>
        <v>0</v>
      </c>
      <c r="N37" s="33" t="s">
        <v>31</v>
      </c>
      <c r="O37" s="51" t="s">
        <v>33</v>
      </c>
      <c r="P37" s="60">
        <f>SUM(P33:P36)</f>
        <v>0</v>
      </c>
      <c r="Q37" s="24" t="s">
        <v>31</v>
      </c>
      <c r="R37" s="23" t="s">
        <v>32</v>
      </c>
      <c r="S37" s="60">
        <f>SUM(S33:S36)</f>
        <v>0</v>
      </c>
      <c r="T37" s="24" t="s">
        <v>30</v>
      </c>
      <c r="V37" s="5"/>
    </row>
    <row r="38" spans="1:22" s="4" customFormat="1" ht="19.5" customHeight="1" x14ac:dyDescent="0.3">
      <c r="A38" s="34"/>
      <c r="B38" s="5"/>
      <c r="C38" s="5"/>
      <c r="D38" s="5"/>
      <c r="E38" s="5"/>
      <c r="F38" s="39"/>
      <c r="G38" s="61"/>
      <c r="H38" s="41"/>
      <c r="I38" s="39"/>
      <c r="J38" s="40"/>
      <c r="K38" s="41"/>
      <c r="L38" s="41"/>
      <c r="M38" s="41"/>
      <c r="N38" s="41"/>
      <c r="O38" s="39"/>
      <c r="P38" s="40"/>
      <c r="Q38" s="41"/>
      <c r="R38" s="39"/>
      <c r="S38" s="40"/>
      <c r="T38" s="41"/>
      <c r="V38" s="5"/>
    </row>
    <row r="39" spans="1:22" s="4" customFormat="1" ht="19.5" customHeight="1" thickBot="1" x14ac:dyDescent="0.35">
      <c r="A39" s="67" t="s">
        <v>26</v>
      </c>
      <c r="B39" s="67"/>
      <c r="C39" s="67"/>
      <c r="D39" s="67"/>
      <c r="E39" s="68"/>
      <c r="F39" s="37" t="s">
        <v>22</v>
      </c>
      <c r="G39" s="62">
        <f>G37-G29</f>
        <v>0</v>
      </c>
      <c r="H39" s="33" t="s">
        <v>31</v>
      </c>
      <c r="I39" s="37" t="s">
        <v>23</v>
      </c>
      <c r="J39" s="62">
        <f>J37-J29</f>
        <v>0</v>
      </c>
      <c r="K39" s="33" t="s">
        <v>30</v>
      </c>
      <c r="L39" s="37" t="s">
        <v>22</v>
      </c>
      <c r="M39" s="62">
        <f>M37-M29</f>
        <v>0</v>
      </c>
      <c r="N39" s="33" t="s">
        <v>31</v>
      </c>
      <c r="O39" s="37" t="s">
        <v>22</v>
      </c>
      <c r="P39" s="62">
        <f>P37-P29</f>
        <v>0</v>
      </c>
      <c r="Q39" s="33" t="s">
        <v>31</v>
      </c>
      <c r="R39" s="37" t="s">
        <v>23</v>
      </c>
      <c r="S39" s="62">
        <f>S37-S29</f>
        <v>0</v>
      </c>
      <c r="T39" s="33" t="s">
        <v>30</v>
      </c>
      <c r="V39" s="5"/>
    </row>
    <row r="40" spans="1:22" s="47" customFormat="1" ht="19.5" customHeight="1" x14ac:dyDescent="0.3">
      <c r="A40" s="97"/>
      <c r="B40" s="97"/>
      <c r="C40" s="97"/>
      <c r="D40" s="97"/>
      <c r="E40" s="97"/>
      <c r="F40" s="38"/>
      <c r="G40" s="56"/>
      <c r="H40" s="36"/>
      <c r="I40" s="38"/>
      <c r="J40" s="35"/>
      <c r="K40" s="36"/>
      <c r="L40" s="38"/>
      <c r="M40" s="35"/>
      <c r="N40" s="36"/>
      <c r="O40" s="38"/>
      <c r="P40" s="57"/>
      <c r="Q40" s="36"/>
      <c r="V40" s="36"/>
    </row>
    <row r="41" spans="1:22" s="4" customFormat="1" ht="19.5" customHeight="1" x14ac:dyDescent="0.3">
      <c r="A41" s="98" t="s">
        <v>105</v>
      </c>
      <c r="B41" s="98"/>
      <c r="C41" s="98"/>
      <c r="D41" s="98"/>
      <c r="E41" s="98"/>
      <c r="F41" s="65">
        <f>IF(F21&gt;J39,F21,J39)</f>
        <v>0</v>
      </c>
      <c r="G41" s="55" t="s">
        <v>30</v>
      </c>
      <c r="H41" s="36"/>
      <c r="I41" s="38"/>
      <c r="J41" s="35"/>
      <c r="K41" s="36"/>
      <c r="L41" s="38"/>
      <c r="M41" s="35"/>
      <c r="N41" s="36"/>
      <c r="O41" s="38"/>
      <c r="P41" s="35"/>
      <c r="Q41" s="36"/>
      <c r="V41" s="5"/>
    </row>
    <row r="42" spans="1:22" s="4" customFormat="1" ht="19.5" customHeight="1" x14ac:dyDescent="0.3">
      <c r="A42" s="42" t="s">
        <v>25</v>
      </c>
      <c r="B42" s="43"/>
      <c r="V42" s="5"/>
    </row>
    <row r="43" spans="1:22" s="4" customFormat="1" ht="18.75" x14ac:dyDescent="0.3">
      <c r="C43" s="5"/>
      <c r="V43" s="5"/>
    </row>
    <row r="44" spans="1:22" s="4" customFormat="1" ht="18.75" x14ac:dyDescent="0.3">
      <c r="A44" s="5"/>
      <c r="B44" s="5"/>
      <c r="C44" s="5"/>
      <c r="V44" s="5"/>
    </row>
    <row r="45" spans="1:22" x14ac:dyDescent="0.25">
      <c r="A45" s="2"/>
      <c r="B45" s="2"/>
      <c r="C45" s="2"/>
    </row>
    <row r="46" spans="1:22" x14ac:dyDescent="0.25">
      <c r="A46" s="94"/>
      <c r="B46" s="94"/>
      <c r="C46" s="94"/>
    </row>
    <row r="47" spans="1:22" x14ac:dyDescent="0.25">
      <c r="A47" s="2"/>
      <c r="B47" s="2"/>
      <c r="C47" s="2"/>
    </row>
    <row r="48" spans="1:22" x14ac:dyDescent="0.25">
      <c r="A48" s="2"/>
      <c r="B48" s="2"/>
      <c r="C48" s="2"/>
    </row>
  </sheetData>
  <mergeCells count="35">
    <mergeCell ref="A46:C46"/>
    <mergeCell ref="A24:E24"/>
    <mergeCell ref="A32:E32"/>
    <mergeCell ref="F23:H23"/>
    <mergeCell ref="F24:H24"/>
    <mergeCell ref="F31:H31"/>
    <mergeCell ref="A40:E40"/>
    <mergeCell ref="A41:E41"/>
    <mergeCell ref="A1:Q4"/>
    <mergeCell ref="O23:Q23"/>
    <mergeCell ref="O24:Q24"/>
    <mergeCell ref="I24:K24"/>
    <mergeCell ref="I23:K23"/>
    <mergeCell ref="L23:N23"/>
    <mergeCell ref="L24:N24"/>
    <mergeCell ref="B6:C6"/>
    <mergeCell ref="K12:L12"/>
    <mergeCell ref="I7:L7"/>
    <mergeCell ref="J8:L8"/>
    <mergeCell ref="J9:L9"/>
    <mergeCell ref="J10:L10"/>
    <mergeCell ref="J11:L11"/>
    <mergeCell ref="S12:T12"/>
    <mergeCell ref="A39:E39"/>
    <mergeCell ref="I31:K31"/>
    <mergeCell ref="O31:Q31"/>
    <mergeCell ref="F32:H32"/>
    <mergeCell ref="I32:K32"/>
    <mergeCell ref="O32:Q32"/>
    <mergeCell ref="L31:N31"/>
    <mergeCell ref="L32:N32"/>
    <mergeCell ref="R23:T23"/>
    <mergeCell ref="R24:T24"/>
    <mergeCell ref="R31:T31"/>
    <mergeCell ref="R32:T32"/>
  </mergeCells>
  <pageMargins left="0.7" right="0.7" top="0.75" bottom="0.75" header="0.3" footer="0.3"/>
  <pageSetup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Sheet1!$D$2:$D$57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7"/>
  <sheetViews>
    <sheetView topLeftCell="A24" workbookViewId="0">
      <selection activeCell="B56" sqref="B56"/>
    </sheetView>
  </sheetViews>
  <sheetFormatPr defaultRowHeight="15" x14ac:dyDescent="0.25"/>
  <sheetData>
    <row r="2" spans="2:4" x14ac:dyDescent="0.25">
      <c r="B2" t="s">
        <v>36</v>
      </c>
      <c r="D2" t="s">
        <v>37</v>
      </c>
    </row>
    <row r="3" spans="2:4" x14ac:dyDescent="0.25">
      <c r="B3" t="s">
        <v>38</v>
      </c>
      <c r="D3" t="s">
        <v>39</v>
      </c>
    </row>
    <row r="4" spans="2:4" x14ac:dyDescent="0.25">
      <c r="D4" t="s">
        <v>40</v>
      </c>
    </row>
    <row r="5" spans="2:4" x14ac:dyDescent="0.25">
      <c r="D5" t="s">
        <v>41</v>
      </c>
    </row>
    <row r="6" spans="2:4" x14ac:dyDescent="0.25">
      <c r="D6" t="s">
        <v>42</v>
      </c>
    </row>
    <row r="7" spans="2:4" x14ac:dyDescent="0.25">
      <c r="D7" t="s">
        <v>43</v>
      </c>
    </row>
    <row r="8" spans="2:4" x14ac:dyDescent="0.25">
      <c r="D8" t="s">
        <v>44</v>
      </c>
    </row>
    <row r="9" spans="2:4" x14ac:dyDescent="0.25">
      <c r="D9" t="s">
        <v>45</v>
      </c>
    </row>
    <row r="10" spans="2:4" x14ac:dyDescent="0.25">
      <c r="D10" t="s">
        <v>46</v>
      </c>
    </row>
    <row r="11" spans="2:4" x14ac:dyDescent="0.25">
      <c r="D11" t="s">
        <v>47</v>
      </c>
    </row>
    <row r="12" spans="2:4" x14ac:dyDescent="0.25">
      <c r="D12" t="s">
        <v>48</v>
      </c>
    </row>
    <row r="13" spans="2:4" x14ac:dyDescent="0.25">
      <c r="D13" t="s">
        <v>49</v>
      </c>
    </row>
    <row r="14" spans="2:4" x14ac:dyDescent="0.25">
      <c r="D14" t="s">
        <v>50</v>
      </c>
    </row>
    <row r="15" spans="2:4" x14ac:dyDescent="0.25">
      <c r="D15" t="s">
        <v>51</v>
      </c>
    </row>
    <row r="16" spans="2:4" x14ac:dyDescent="0.25">
      <c r="D16" t="s">
        <v>52</v>
      </c>
    </row>
    <row r="17" spans="4:4" x14ac:dyDescent="0.25">
      <c r="D17" t="s">
        <v>53</v>
      </c>
    </row>
    <row r="18" spans="4:4" x14ac:dyDescent="0.25">
      <c r="D18" t="s">
        <v>54</v>
      </c>
    </row>
    <row r="19" spans="4:4" x14ac:dyDescent="0.25">
      <c r="D19" t="s">
        <v>55</v>
      </c>
    </row>
    <row r="20" spans="4:4" x14ac:dyDescent="0.25">
      <c r="D20" t="s">
        <v>56</v>
      </c>
    </row>
    <row r="21" spans="4:4" x14ac:dyDescent="0.25">
      <c r="D21" t="s">
        <v>57</v>
      </c>
    </row>
    <row r="22" spans="4:4" x14ac:dyDescent="0.25">
      <c r="D22" t="s">
        <v>58</v>
      </c>
    </row>
    <row r="23" spans="4:4" x14ac:dyDescent="0.25">
      <c r="D23" t="s">
        <v>59</v>
      </c>
    </row>
    <row r="24" spans="4:4" x14ac:dyDescent="0.25">
      <c r="D24" t="s">
        <v>60</v>
      </c>
    </row>
    <row r="25" spans="4:4" x14ac:dyDescent="0.25">
      <c r="D25" t="s">
        <v>61</v>
      </c>
    </row>
    <row r="26" spans="4:4" x14ac:dyDescent="0.25">
      <c r="D26" t="s">
        <v>62</v>
      </c>
    </row>
    <row r="27" spans="4:4" x14ac:dyDescent="0.25">
      <c r="D27" t="s">
        <v>63</v>
      </c>
    </row>
    <row r="28" spans="4:4" x14ac:dyDescent="0.25">
      <c r="D28" t="s">
        <v>64</v>
      </c>
    </row>
    <row r="29" spans="4:4" x14ac:dyDescent="0.25">
      <c r="D29" t="s">
        <v>65</v>
      </c>
    </row>
    <row r="30" spans="4:4" x14ac:dyDescent="0.25">
      <c r="D30" t="s">
        <v>66</v>
      </c>
    </row>
    <row r="31" spans="4:4" x14ac:dyDescent="0.25">
      <c r="D31" t="s">
        <v>67</v>
      </c>
    </row>
    <row r="32" spans="4:4" x14ac:dyDescent="0.25">
      <c r="D32" t="s">
        <v>68</v>
      </c>
    </row>
    <row r="33" spans="4:4" x14ac:dyDescent="0.25">
      <c r="D33" t="s">
        <v>69</v>
      </c>
    </row>
    <row r="34" spans="4:4" x14ac:dyDescent="0.25">
      <c r="D34" t="s">
        <v>70</v>
      </c>
    </row>
    <row r="35" spans="4:4" x14ac:dyDescent="0.25">
      <c r="D35" t="s">
        <v>71</v>
      </c>
    </row>
    <row r="36" spans="4:4" x14ac:dyDescent="0.25">
      <c r="D36" t="s">
        <v>72</v>
      </c>
    </row>
    <row r="37" spans="4:4" x14ac:dyDescent="0.25">
      <c r="D37" t="s">
        <v>73</v>
      </c>
    </row>
    <row r="38" spans="4:4" x14ac:dyDescent="0.25">
      <c r="D38" t="s">
        <v>74</v>
      </c>
    </row>
    <row r="39" spans="4:4" x14ac:dyDescent="0.25">
      <c r="D39" t="s">
        <v>75</v>
      </c>
    </row>
    <row r="40" spans="4:4" x14ac:dyDescent="0.25">
      <c r="D40" t="s">
        <v>76</v>
      </c>
    </row>
    <row r="41" spans="4:4" x14ac:dyDescent="0.25">
      <c r="D41" t="s">
        <v>77</v>
      </c>
    </row>
    <row r="42" spans="4:4" x14ac:dyDescent="0.25">
      <c r="D42" t="s">
        <v>78</v>
      </c>
    </row>
    <row r="43" spans="4:4" x14ac:dyDescent="0.25">
      <c r="D43" t="s">
        <v>79</v>
      </c>
    </row>
    <row r="44" spans="4:4" x14ac:dyDescent="0.25">
      <c r="D44" t="s">
        <v>80</v>
      </c>
    </row>
    <row r="45" spans="4:4" x14ac:dyDescent="0.25">
      <c r="D45" t="s">
        <v>81</v>
      </c>
    </row>
    <row r="46" spans="4:4" x14ac:dyDescent="0.25">
      <c r="D46" t="s">
        <v>82</v>
      </c>
    </row>
    <row r="47" spans="4:4" x14ac:dyDescent="0.25">
      <c r="D47" t="s">
        <v>83</v>
      </c>
    </row>
    <row r="48" spans="4:4" x14ac:dyDescent="0.25">
      <c r="D48" t="s">
        <v>84</v>
      </c>
    </row>
    <row r="49" spans="4:4" x14ac:dyDescent="0.25">
      <c r="D49" t="s">
        <v>85</v>
      </c>
    </row>
    <row r="50" spans="4:4" x14ac:dyDescent="0.25">
      <c r="D50" t="s">
        <v>86</v>
      </c>
    </row>
    <row r="51" spans="4:4" x14ac:dyDescent="0.25">
      <c r="D51" t="s">
        <v>87</v>
      </c>
    </row>
    <row r="52" spans="4:4" x14ac:dyDescent="0.25">
      <c r="D52" t="s">
        <v>88</v>
      </c>
    </row>
    <row r="53" spans="4:4" x14ac:dyDescent="0.25">
      <c r="D53" t="s">
        <v>89</v>
      </c>
    </row>
    <row r="54" spans="4:4" x14ac:dyDescent="0.25">
      <c r="D54" t="s">
        <v>90</v>
      </c>
    </row>
    <row r="55" spans="4:4" x14ac:dyDescent="0.25">
      <c r="D55" t="s">
        <v>91</v>
      </c>
    </row>
    <row r="56" spans="4:4" x14ac:dyDescent="0.25">
      <c r="D56" t="s">
        <v>92</v>
      </c>
    </row>
    <row r="57" spans="4:4" x14ac:dyDescent="0.25">
      <c r="D5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Storm Water</vt:lpstr>
      <vt:lpstr>Sheet1</vt:lpstr>
      <vt:lpstr>'Storm Water'!Print_Area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Kroon, Ashley</dc:creator>
  <cp:lastModifiedBy>Kroon, Ashley</cp:lastModifiedBy>
  <cp:lastPrinted>2016-09-19T17:55:38Z</cp:lastPrinted>
  <dcterms:created xsi:type="dcterms:W3CDTF">2015-12-16T17:40:43Z</dcterms:created>
  <dcterms:modified xsi:type="dcterms:W3CDTF">2018-03-07T19:58:00Z</dcterms:modified>
</cp:coreProperties>
</file>